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<sst xmlns="http://schemas.openxmlformats.org/spreadsheetml/2006/main" count="32" uniqueCount="32">
  <si>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X</t>
  </si>
  <si>
    <t>LVP</t>
  </si>
  <si>
    <t>LM(LVP)</t>
  </si>
  <si>
    <t>X*Y</t>
  </si>
  <si>
    <t>SUM</t>
  </si>
  <si>
    <t>A</t>
  </si>
  <si>
    <t>B</t>
  </si>
  <si>
    <t>N</t>
  </si>
  <si>
    <t>Tau</t>
  </si>
  <si>
    <t>Tau Formula</t>
  </si>
  <si>
    <t>N = Number of points used in the calculation</t>
  </si>
  <si>
    <t>Look up Tau duration in attributes dialog (ie: 32 msec)</t>
  </si>
  <si>
    <t>identify Miminum slope (-dP/dt Max) and reset delta time (T0)</t>
  </si>
  <si>
    <t>at T0, curse throught he graph and count the number of sample points used to get to the Tau duration  (do not include the last point)</t>
  </si>
  <si>
    <t>Include the T0 point</t>
  </si>
  <si>
    <t>X= The  delta time in seconds at each sampled point, starting from T0</t>
  </si>
  <si>
    <t>Y = The natual log of the LVP value at each sampled point, staring from T0</t>
  </si>
  <si>
    <t>Y(i)         Points used on the Y axis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</si>
  <si>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Pressure                                natural log (LVP)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</si>
  <si>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Dev Pressure                        natural log(LVP - LVEDP)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</si>
  <si>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dPdt                                        natural log(derivative)</t>
    </r>
  </si>
  <si>
    <t>X(i)         Points used on the Y axis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</si>
  <si>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Pressure                                time in seconds of each point, starting from 0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</si>
  <si>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Dev Pressure                        time in seconds of each point, starting from 0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</si>
  <si>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dPdt                                        time in seconds of each point, starting from 0</t>
    </r>
  </si>
  <si>
    <r>
      <t>A = N * ∑X(i)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-  ∑X(i) *  ∑X(i)</t>
    </r>
  </si>
  <si>
    <t>B = N * ∑(X(i) * Y(i)) -  ∑X(i) *  ∑Y(i)</t>
  </si>
  <si>
    <t>Tau = -A/B</t>
  </si>
  <si>
    <r>
      <t>X</t>
    </r>
    <r>
      <rPr>
        <b/>
        <vertAlign val="superscript"/>
        <sz val="11"/>
        <color indexed="8"/>
        <rFont val="Calibri"/>
        <family val="2"/>
      </rPr>
      <t>2</t>
    </r>
  </si>
  <si>
    <r>
      <t>Y</t>
    </r>
    <r>
      <rPr>
        <b/>
        <vertAlign val="superscript"/>
        <sz val="11"/>
        <color indexed="8"/>
        <rFont val="Calibri"/>
        <family val="2"/>
      </rPr>
      <t>2</t>
    </r>
  </si>
  <si>
    <t>Enter required values in Highlighted Cell</t>
  </si>
  <si>
    <t>Change X axis scale to 1 sample per pixel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</si>
</sst>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Symbol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mbol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0" borderId="0" xfId="0" applyFont="1" applyAlignment="1">
      <alignment horizontal="left" indent="5"/>
    </xf>
    <xf numFmtId="0" fontId="4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11</xdr:row>
      <xdr:rowOff>123825</xdr:rowOff>
    </xdr:from>
    <xdr:to>
      <xdr:col>5</xdr:col>
      <xdr:colOff>495300</xdr:colOff>
      <xdr:row>31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219325"/>
          <a:ext cx="335280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11</xdr:row>
      <xdr:rowOff>133350</xdr:rowOff>
    </xdr:from>
    <xdr:to>
      <xdr:col>11</xdr:col>
      <xdr:colOff>438150</xdr:colOff>
      <xdr:row>31</xdr:row>
      <xdr:rowOff>180975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228850"/>
          <a:ext cx="335280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54</xdr:row>
      <xdr:rowOff>133350</xdr:rowOff>
    </xdr:from>
    <xdr:to>
      <xdr:col>5</xdr:col>
      <xdr:colOff>352425</xdr:colOff>
      <xdr:row>91</xdr:row>
      <xdr:rowOff>152400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0458450"/>
          <a:ext cx="3219450" cy="706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15</xdr:row>
      <xdr:rowOff>142875</xdr:rowOff>
    </xdr:from>
    <xdr:to>
      <xdr:col>5</xdr:col>
      <xdr:colOff>304800</xdr:colOff>
      <xdr:row>18</xdr:row>
      <xdr:rowOff>47625</xdr:rowOff>
    </xdr:to>
    <xdr:sp>
      <xdr:nvSpPr>
        <xdr:cNvPr id="4" name="Oval 5"/>
        <xdr:cNvSpPr>
          <a:spLocks/>
        </xdr:cNvSpPr>
      </xdr:nvSpPr>
      <xdr:spPr>
        <a:xfrm>
          <a:off x="2771775" y="3000375"/>
          <a:ext cx="581025" cy="47625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28575</xdr:rowOff>
    </xdr:from>
    <xdr:to>
      <xdr:col>2</xdr:col>
      <xdr:colOff>28575</xdr:colOff>
      <xdr:row>32</xdr:row>
      <xdr:rowOff>123825</xdr:rowOff>
    </xdr:to>
    <xdr:sp>
      <xdr:nvSpPr>
        <xdr:cNvPr id="5" name="Oval 6"/>
        <xdr:cNvSpPr>
          <a:spLocks/>
        </xdr:cNvSpPr>
      </xdr:nvSpPr>
      <xdr:spPr>
        <a:xfrm>
          <a:off x="666750" y="5743575"/>
          <a:ext cx="581025" cy="47625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30</xdr:row>
      <xdr:rowOff>66675</xdr:rowOff>
    </xdr:from>
    <xdr:to>
      <xdr:col>8</xdr:col>
      <xdr:colOff>9525</xdr:colOff>
      <xdr:row>32</xdr:row>
      <xdr:rowOff>161925</xdr:rowOff>
    </xdr:to>
    <xdr:sp>
      <xdr:nvSpPr>
        <xdr:cNvPr id="6" name="Oval 7"/>
        <xdr:cNvSpPr>
          <a:spLocks/>
        </xdr:cNvSpPr>
      </xdr:nvSpPr>
      <xdr:spPr>
        <a:xfrm>
          <a:off x="4305300" y="5781675"/>
          <a:ext cx="581025" cy="47625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476250</xdr:colOff>
      <xdr:row>18</xdr:row>
      <xdr:rowOff>76200</xdr:rowOff>
    </xdr:from>
    <xdr:to>
      <xdr:col>11</xdr:col>
      <xdr:colOff>447675</xdr:colOff>
      <xdr:row>20</xdr:row>
      <xdr:rowOff>171450</xdr:rowOff>
    </xdr:to>
    <xdr:sp>
      <xdr:nvSpPr>
        <xdr:cNvPr id="7" name="Oval 8"/>
        <xdr:cNvSpPr>
          <a:spLocks/>
        </xdr:cNvSpPr>
      </xdr:nvSpPr>
      <xdr:spPr>
        <a:xfrm>
          <a:off x="6572250" y="3505200"/>
          <a:ext cx="581025" cy="47625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12</xdr:col>
      <xdr:colOff>114300</xdr:colOff>
      <xdr:row>11</xdr:row>
      <xdr:rowOff>171450</xdr:rowOff>
    </xdr:from>
    <xdr:to>
      <xdr:col>19</xdr:col>
      <xdr:colOff>161925</xdr:colOff>
      <xdr:row>31</xdr:row>
      <xdr:rowOff>114300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29500" y="2266950"/>
          <a:ext cx="4314825" cy="3752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409575</xdr:colOff>
      <xdr:row>19</xdr:row>
      <xdr:rowOff>142875</xdr:rowOff>
    </xdr:from>
    <xdr:to>
      <xdr:col>14</xdr:col>
      <xdr:colOff>381000</xdr:colOff>
      <xdr:row>22</xdr:row>
      <xdr:rowOff>47625</xdr:rowOff>
    </xdr:to>
    <xdr:sp>
      <xdr:nvSpPr>
        <xdr:cNvPr id="9" name="Oval 10"/>
        <xdr:cNvSpPr>
          <a:spLocks/>
        </xdr:cNvSpPr>
      </xdr:nvSpPr>
      <xdr:spPr>
        <a:xfrm>
          <a:off x="8334375" y="3762375"/>
          <a:ext cx="581025" cy="47625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400050</xdr:colOff>
      <xdr:row>62</xdr:row>
      <xdr:rowOff>28575</xdr:rowOff>
    </xdr:from>
    <xdr:to>
      <xdr:col>4</xdr:col>
      <xdr:colOff>371475</xdr:colOff>
      <xdr:row>64</xdr:row>
      <xdr:rowOff>123825</xdr:rowOff>
    </xdr:to>
    <xdr:sp>
      <xdr:nvSpPr>
        <xdr:cNvPr id="10" name="Oval 11"/>
        <xdr:cNvSpPr>
          <a:spLocks/>
        </xdr:cNvSpPr>
      </xdr:nvSpPr>
      <xdr:spPr>
        <a:xfrm>
          <a:off x="2228850" y="11877675"/>
          <a:ext cx="581025" cy="47625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28575</xdr:rowOff>
    </xdr:from>
    <xdr:to>
      <xdr:col>2</xdr:col>
      <xdr:colOff>19050</xdr:colOff>
      <xdr:row>54</xdr:row>
      <xdr:rowOff>123825</xdr:rowOff>
    </xdr:to>
    <xdr:sp>
      <xdr:nvSpPr>
        <xdr:cNvPr id="11" name="Oval 12"/>
        <xdr:cNvSpPr>
          <a:spLocks/>
        </xdr:cNvSpPr>
      </xdr:nvSpPr>
      <xdr:spPr>
        <a:xfrm>
          <a:off x="657225" y="9972675"/>
          <a:ext cx="581025" cy="47625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4"/>
  <sheetViews>
    <sheetView tabSelected="1" zoomScalePageLayoutView="0" workbookViewId="0" topLeftCell="A10">
      <selection activeCell="I56" sqref="I56"/>
    </sheetView>
  </sheetViews>
  <sheetFormatPr defaultColWidth="9.140625" defaultRowHeight="15"/>
  <sheetData>
    <row r="2" spans="1:6" ht="15">
      <c r="A2" t="s">
        <v>9</v>
      </c>
      <c r="C2" s="1" t="s">
        <v>30</v>
      </c>
      <c r="D2" s="1"/>
      <c r="E2" s="1"/>
      <c r="F2" s="1"/>
    </row>
    <row r="7" ht="15">
      <c r="A7" t="s">
        <v>31</v>
      </c>
    </row>
    <row r="8" ht="15">
      <c r="A8" t="s">
        <v>12</v>
      </c>
    </row>
    <row r="9" ht="15">
      <c r="A9" t="s">
        <v>11</v>
      </c>
    </row>
    <row r="10" ht="15">
      <c r="A10" t="s">
        <v>13</v>
      </c>
    </row>
    <row r="11" ht="15">
      <c r="B11" t="s">
        <v>14</v>
      </c>
    </row>
    <row r="35" spans="1:10" ht="15">
      <c r="A35" t="s">
        <v>10</v>
      </c>
      <c r="J35" t="s">
        <v>21</v>
      </c>
    </row>
    <row r="36" spans="1:10" ht="15">
      <c r="A36" t="s">
        <v>15</v>
      </c>
      <c r="J36" s="2" t="s">
        <v>22</v>
      </c>
    </row>
    <row r="37" spans="1:10" ht="15">
      <c r="A37" t="s">
        <v>16</v>
      </c>
      <c r="J37" s="2" t="s">
        <v>23</v>
      </c>
    </row>
    <row r="38" ht="15">
      <c r="J38" s="2" t="s">
        <v>24</v>
      </c>
    </row>
    <row r="39" spans="1:7" ht="17.25">
      <c r="A39" s="4" t="s">
        <v>7</v>
      </c>
      <c r="B39" s="4" t="s">
        <v>0</v>
      </c>
      <c r="C39" s="4" t="s">
        <v>28</v>
      </c>
      <c r="D39" s="4" t="s">
        <v>1</v>
      </c>
      <c r="E39" s="4" t="s">
        <v>2</v>
      </c>
      <c r="F39" s="4" t="s">
        <v>29</v>
      </c>
      <c r="G39" s="4" t="s">
        <v>3</v>
      </c>
    </row>
    <row r="40" spans="1:10" ht="15">
      <c r="A40" s="5">
        <v>8</v>
      </c>
      <c r="B40" s="5">
        <v>0</v>
      </c>
      <c r="C40" s="6">
        <f>B40*B40</f>
        <v>0</v>
      </c>
      <c r="D40" s="5">
        <v>107.414</v>
      </c>
      <c r="E40" s="6">
        <f>LN(D40)</f>
        <v>4.676690527396948</v>
      </c>
      <c r="F40" s="6">
        <f>E40*E40</f>
        <v>21.871434289044345</v>
      </c>
      <c r="G40" s="6">
        <f>B40*E40</f>
        <v>0</v>
      </c>
      <c r="J40" t="s">
        <v>17</v>
      </c>
    </row>
    <row r="41" spans="1:10" ht="15">
      <c r="A41" s="6"/>
      <c r="B41" s="5">
        <v>0.004</v>
      </c>
      <c r="C41" s="6">
        <f aca="true" t="shared" si="0" ref="C41:C47">B41*B41</f>
        <v>1.6E-05</v>
      </c>
      <c r="D41" s="5">
        <v>95.451</v>
      </c>
      <c r="E41" s="6">
        <f>LN(D41)</f>
        <v>4.558613026806243</v>
      </c>
      <c r="F41" s="6">
        <f aca="true" t="shared" si="1" ref="F41:F47">E41*E41</f>
        <v>20.780952728167573</v>
      </c>
      <c r="G41" s="6">
        <f aca="true" t="shared" si="2" ref="G41:G47">B41*E41</f>
        <v>0.01823445210722497</v>
      </c>
      <c r="J41" s="2" t="s">
        <v>18</v>
      </c>
    </row>
    <row r="42" spans="1:10" ht="15">
      <c r="A42" s="6"/>
      <c r="B42" s="5">
        <v>0.008</v>
      </c>
      <c r="C42" s="6">
        <f t="shared" si="0"/>
        <v>6.4E-05</v>
      </c>
      <c r="D42" s="5">
        <v>87.494</v>
      </c>
      <c r="E42" s="6">
        <f aca="true" t="shared" si="3" ref="E42:E47">LN(D42)</f>
        <v>4.471570219583869</v>
      </c>
      <c r="F42" s="6">
        <f t="shared" si="1"/>
        <v>19.994940228669332</v>
      </c>
      <c r="G42" s="6">
        <f t="shared" si="2"/>
        <v>0.035772561756670956</v>
      </c>
      <c r="J42" s="2" t="s">
        <v>19</v>
      </c>
    </row>
    <row r="43" spans="1:10" ht="15">
      <c r="A43" s="6"/>
      <c r="B43" s="5">
        <v>0.012</v>
      </c>
      <c r="C43" s="6">
        <f t="shared" si="0"/>
        <v>0.000144</v>
      </c>
      <c r="D43" s="5">
        <v>79.042</v>
      </c>
      <c r="E43" s="6">
        <f t="shared" si="3"/>
        <v>4.3699793567632055</v>
      </c>
      <c r="F43" s="6">
        <f t="shared" si="1"/>
        <v>19.096719578536558</v>
      </c>
      <c r="G43" s="6">
        <f t="shared" si="2"/>
        <v>0.052439752281158464</v>
      </c>
      <c r="J43" s="2" t="s">
        <v>20</v>
      </c>
    </row>
    <row r="44" spans="1:10" ht="15">
      <c r="A44" s="6"/>
      <c r="B44" s="5">
        <v>0.016</v>
      </c>
      <c r="C44" s="6">
        <f t="shared" si="0"/>
        <v>0.000256</v>
      </c>
      <c r="D44" s="5">
        <v>71.28</v>
      </c>
      <c r="E44" s="6">
        <f t="shared" si="3"/>
        <v>4.266615783162554</v>
      </c>
      <c r="F44" s="6">
        <f t="shared" si="1"/>
        <v>18.204010241131815</v>
      </c>
      <c r="G44" s="6">
        <f t="shared" si="2"/>
        <v>0.06826585253060087</v>
      </c>
      <c r="J44" s="2"/>
    </row>
    <row r="45" spans="1:7" ht="15">
      <c r="A45" s="6"/>
      <c r="B45" s="5">
        <v>0.02</v>
      </c>
      <c r="C45" s="6">
        <f t="shared" si="0"/>
        <v>0.0004</v>
      </c>
      <c r="D45" s="5">
        <v>64.36</v>
      </c>
      <c r="E45" s="6">
        <f t="shared" si="3"/>
        <v>4.1644923221241825</v>
      </c>
      <c r="F45" s="6">
        <f t="shared" si="1"/>
        <v>17.342996301031267</v>
      </c>
      <c r="G45" s="6">
        <f t="shared" si="2"/>
        <v>0.08328984644248365</v>
      </c>
    </row>
    <row r="46" spans="1:7" ht="15">
      <c r="A46" s="6"/>
      <c r="B46" s="5">
        <v>0.024</v>
      </c>
      <c r="C46" s="6">
        <f t="shared" si="0"/>
        <v>0.000576</v>
      </c>
      <c r="D46" s="5">
        <v>58.033</v>
      </c>
      <c r="E46" s="6">
        <f t="shared" si="3"/>
        <v>4.06101181426415</v>
      </c>
      <c r="F46" s="6">
        <f t="shared" si="1"/>
        <v>16.491816955593002</v>
      </c>
      <c r="G46" s="6">
        <f t="shared" si="2"/>
        <v>0.0974642835423396</v>
      </c>
    </row>
    <row r="47" spans="1:7" ht="15">
      <c r="A47" s="6"/>
      <c r="B47" s="5">
        <v>0.028</v>
      </c>
      <c r="C47" s="6">
        <f t="shared" si="0"/>
        <v>0.0007840000000000001</v>
      </c>
      <c r="D47" s="5">
        <v>52.201</v>
      </c>
      <c r="E47" s="6">
        <f t="shared" si="3"/>
        <v>3.955101651793221</v>
      </c>
      <c r="F47" s="6">
        <f t="shared" si="1"/>
        <v>15.642829076017467</v>
      </c>
      <c r="G47" s="6">
        <f t="shared" si="2"/>
        <v>0.11074284625021019</v>
      </c>
    </row>
    <row r="48" spans="1:7" ht="15">
      <c r="A48" s="6" t="s">
        <v>4</v>
      </c>
      <c r="B48" s="6">
        <f aca="true" t="shared" si="4" ref="B48:G48">SUM(B40:B47)</f>
        <v>0.11199999999999999</v>
      </c>
      <c r="C48" s="6">
        <f t="shared" si="4"/>
        <v>0.00224</v>
      </c>
      <c r="D48" s="6">
        <f t="shared" si="4"/>
        <v>615.2750000000001</v>
      </c>
      <c r="E48" s="6">
        <f t="shared" si="4"/>
        <v>34.52407470189437</v>
      </c>
      <c r="F48" s="6">
        <f t="shared" si="4"/>
        <v>149.42569939819137</v>
      </c>
      <c r="G48" s="6">
        <f t="shared" si="4"/>
        <v>0.4662095949106887</v>
      </c>
    </row>
    <row r="49" ht="15">
      <c r="J49" s="2"/>
    </row>
    <row r="50" ht="15">
      <c r="N50" s="3"/>
    </row>
    <row r="51" spans="1:14" ht="15.75">
      <c r="A51" t="s">
        <v>5</v>
      </c>
      <c r="B51">
        <f>A40*C48-B48*B48</f>
        <v>0.005376000000000001</v>
      </c>
      <c r="D51" s="3" t="s">
        <v>25</v>
      </c>
      <c r="N51" s="3"/>
    </row>
    <row r="52" spans="1:4" ht="15">
      <c r="A52" t="s">
        <v>6</v>
      </c>
      <c r="B52">
        <f>A40*G48-B48*E48</f>
        <v>-0.13701960732665963</v>
      </c>
      <c r="D52" s="3" t="s">
        <v>26</v>
      </c>
    </row>
    <row r="54" spans="1:14" ht="15">
      <c r="A54" t="s">
        <v>8</v>
      </c>
      <c r="B54">
        <f>-B51/B52</f>
        <v>0.03923526059437191</v>
      </c>
      <c r="D54" s="3" t="s">
        <v>27</v>
      </c>
      <c r="N54" s="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Transoma Medical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 formulas.xls</dc:title>
  <dc:subject/>
  <dc:creator>Transoma Medical</dc:creator>
  <cp:keywords/>
  <dc:description/>
  <cp:lastModifiedBy>John P. Kroehle, Jr.</cp:lastModifiedBy>
  <dcterms:created xsi:type="dcterms:W3CDTF">2008-06-11T19:17:42Z</dcterms:created>
  <dcterms:modified xsi:type="dcterms:W3CDTF">2012-07-25T13:02:13Z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Knowledge Base Document</vt:lpwstr>
  </property>
  <property fmtid="{D5CDD505-2E9C-101B-9397-08002B2CF9AE}" pid="3" name="KBKeywords">
    <vt:lpwstr/>
  </property>
  <property fmtid="{D5CDD505-2E9C-101B-9397-08002B2CF9AE}" pid="4" name="KBRelatedArticles">
    <vt:lpwstr/>
  </property>
  <property fmtid="{D5CDD505-2E9C-101B-9397-08002B2CF9AE}" pid="5" name="display_urn:schemas-microsoft-com:office:office#Editor">
    <vt:lpwstr>Girand, Michael</vt:lpwstr>
  </property>
  <property fmtid="{D5CDD505-2E9C-101B-9397-08002B2CF9AE}" pid="6" name="xd_Signature">
    <vt:lpwstr/>
  </property>
  <property fmtid="{D5CDD505-2E9C-101B-9397-08002B2CF9AE}" pid="7" name="display_urn:schemas-microsoft-com:office:office#Author">
    <vt:lpwstr>Girand, Michael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KBContentField">
    <vt:lpwstr/>
  </property>
  <property fmtid="{D5CDD505-2E9C-101B-9397-08002B2CF9AE}" pid="11" name="TextFileName">
    <vt:lpwstr>Tau formulas.xls</vt:lpwstr>
  </property>
  <property fmtid="{D5CDD505-2E9C-101B-9397-08002B2CF9AE}" pid="12" name="_SourceUrl">
    <vt:lpwstr/>
  </property>
  <property fmtid="{D5CDD505-2E9C-101B-9397-08002B2CF9AE}" pid="13" name="Hyperlink">
    <vt:lpwstr/>
  </property>
</Properties>
</file>